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8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1'!$A$1:$E$35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в'!$A$1:$E$18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<sst xmlns="http://schemas.openxmlformats.org/spreadsheetml/2006/main" count="389" uniqueCount="247">
  <si>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</si>
  <si>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</si>
  <si>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</si>
  <si>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</si>
  <si>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</si>
  <si>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</si>
  <si>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</si>
  <si>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</si>
  <si>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</si>
  <si>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</si>
  <si>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</si>
  <si>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</si>
  <si>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</si>
  <si>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</si>
  <si>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</si>
  <si>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</si>
  <si>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</si>
  <si>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</si>
  <si>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</si>
  <si>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</si>
  <si>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</si>
  <si>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</si>
  <si>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</si>
  <si>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</si>
  <si>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</si>
  <si>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</si>
  <si>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</si>
  <si>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</si>
  <si>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</si>
  <si>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</si>
  <si>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</si>
  <si>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</si>
  <si>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</si>
  <si>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</si>
  <si>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</si>
  <si>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</si>
  <si>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</si>
  <si>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</si>
  <si>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</si>
  <si>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</si>
  <si>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</si>
  <si>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</si>
  <si>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</si>
  <si>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</si>
  <si>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</si>
  <si>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</si>
  <si>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</si>
  <si>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</si>
  <si>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</si>
  <si>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</si>
  <si>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</si>
  <si>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</si>
  <si>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</si>
  <si>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</si>
  <si>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</si>
  <si>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</si>
  <si>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</si>
  <si>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</si>
  <si>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</si>
  <si>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</si>
  <si>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</si>
  <si>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</si>
  <si>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</si>
  <si>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</si>
  <si>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</si>
  <si>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</si>
  <si>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</si>
  <si>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</si>
  <si>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</si>
  <si>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</si>
  <si>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</si>
  <si>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</si>
  <si>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</si>
  <si>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</si>
  <si>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</si>
  <si>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</si>
  <si>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</si>
  <si>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</si>
  <si>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</si>
  <si>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</si>
  <si>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</si>
  <si>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</si>
  <si>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</si>
  <si>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</si>
  <si>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</si>
  <si>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</si>
  <si>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</si>
  <si>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</si>
  <si>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</si>
  <si>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</si>
  <si>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</si>
  <si>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</si>
  <si>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</si>
  <si>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</si>
  <si>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</si>
  <si>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</si>
  <si>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</si>
  <si>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</si>
  <si>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</si>
  <si>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</si>
  <si>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</si>
  <si>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</si>
  <si>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</si>
  <si>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</si>
  <si>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</si>
  <si>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</si>
  <si>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</si>
  <si>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</si>
  <si>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</si>
  <si>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</si>
  <si>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</si>
  <si>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</si>
  <si>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</si>
  <si>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</si>
  <si>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</si>
  <si>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</si>
  <si>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</si>
  <si>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</si>
  <si>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</si>
  <si>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</si>
  <si>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</si>
  <si>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</si>
  <si>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</si>
  <si>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</si>
  <si>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</si>
  <si>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</si>
  <si>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</si>
  <si>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</si>
  <si>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</si>
  <si>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</si>
  <si>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</si>
  <si>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</si>
  <si>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</si>
  <si>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</si>
  <si>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</si>
  <si>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</si>
  <si>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</si>
  <si>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</si>
  <si>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</si>
  <si>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</si>
  <si>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</si>
  <si>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</si>
  <si>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</si>
  <si>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</si>
  <si>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</si>
  <si>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</si>
  <si>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</si>
  <si>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</si>
  <si>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</si>
  <si>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</si>
  <si>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</si>
  <si>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</si>
  <si>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</si>
  <si>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</si>
  <si>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</si>
  <si>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</si>
  <si>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</si>
  <si>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</si>
  <si>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</si>
  <si>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</si>
  <si>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</si>
  <si>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</si>
  <si>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</si>
  <si>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</si>
  <si>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</si>
  <si>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</si>
  <si>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</si>
  <si>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</si>
  <si>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</si>
  <si>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</si>
  <si>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</si>
  <si>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</si>
  <si>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</si>
  <si>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</si>
  <si>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</si>
  <si>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</si>
  <si>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</si>
  <si>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</si>
  <si>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</si>
  <si>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</si>
  <si>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</si>
  <si>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</si>
  <si>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</si>
  <si>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</si>
  <si>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</si>
  <si>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</si>
  <si>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</si>
  <si>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</si>
  <si>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</si>
  <si>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</si>
  <si>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</si>
  <si>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</si>
  <si>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</si>
  <si>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</si>
  <si>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</si>
  <si>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</si>
  <si>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</si>
  <si>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</si>
  <si>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</si>
  <si>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</si>
  <si>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</si>
  <si>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</si>
  <si>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</si>
  <si>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</si>
  <si>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</si>
  <si>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</si>
  <si>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</si>
  <si>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</si>
  <si>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</si>
  <si>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</si>
  <si>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</si>
  <si>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</si>
  <si>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</si>
  <si>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</si>
  <si>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</si>
  <si>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</si>
  <si>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</si>
  <si>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</si>
  <si>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</si>
  <si>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</si>
  <si>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</si>
  <si>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 xml:space="preserve">на транспортировку сточной воды </t>
  </si>
  <si>
    <t>на очистку сточной воды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</si>
  <si>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</si>
  <si>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</si>
  <si>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</si>
  <si>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</si>
  <si>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</si>
  <si>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</si>
  <si>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</si>
  <si>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</si>
  <si>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</si>
  <si>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</si>
  <si>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</si>
  <si>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 xml:space="preserve"> транспортировка сточных вод </t>
  </si>
  <si>
    <t>12.2.</t>
  </si>
  <si>
    <t>очистка сточных вод</t>
  </si>
  <si>
    <t>Приложение № 1                                        к экспертному заключению по делу  № 266-13в</t>
  </si>
  <si>
    <t>Приложение № 1                                        к экспертному заключению по делу                              № 266-13в</t>
  </si>
  <si>
    <t>Приложение № 2                                               к экспертному заключению по делу № 266-13в</t>
  </si>
  <si>
    <t>Приложение № 2 
к экспертному заключению 
по делу № 266-13в</t>
  </si>
  <si>
    <t>Приложение № 3 к экспертному заключению по делу № 266-13в</t>
  </si>
  <si>
    <t>Приложение № 3 
к экспертному заключению 
по делу № 266-13в</t>
  </si>
  <si>
    <t>Приложение № 4 к экспертному заключению по делу № 266-13в</t>
  </si>
  <si>
    <t>Приложение № 4 
к экспертному заключению 
по делу № 266-13в</t>
  </si>
  <si>
    <t>Приложение № 7                                   к экспертному заключению по делу № 266-13в</t>
  </si>
  <si>
    <t>общества с ограниченной ответственностью "Хельд" (г. Красноярск, ИНН 2461215594)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</si>
</sst>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2" fontId="23" fillId="0" borderId="10" xfId="61" applyNumberFormat="1" applyFont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2" fontId="25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right" vertical="center"/>
      <protection/>
    </xf>
    <xf numFmtId="2" fontId="26" fillId="0" borderId="10" xfId="56" applyNumberFormat="1" applyFont="1" applyBorder="1" applyAlignment="1">
      <alignment horizontal="right" vertical="center" wrapText="1"/>
      <protection/>
    </xf>
    <xf numFmtId="2" fontId="26" fillId="0" borderId="10" xfId="56" applyNumberFormat="1" applyFont="1" applyFill="1" applyBorder="1" applyAlignment="1">
      <alignment horizontal="right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184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2" fontId="37" fillId="0" borderId="10" xfId="61" applyNumberFormat="1" applyFont="1" applyFill="1" applyBorder="1" applyAlignment="1">
      <alignment horizontal="center" vertical="center" wrapText="1"/>
      <protection/>
    </xf>
    <xf numFmtId="2" fontId="37" fillId="0" borderId="10" xfId="0" applyNumberFormat="1" applyFont="1" applyBorder="1" applyAlignment="1">
      <alignment horizontal="center" vertical="center"/>
    </xf>
    <xf numFmtId="0" fontId="26" fillId="0" borderId="10" xfId="62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4">
      <selection activeCell="D33" sqref="D33:E3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24" t="s">
        <v>238</v>
      </c>
      <c r="D2" s="124"/>
      <c r="E2" s="124"/>
    </row>
    <row r="3" spans="1:5" ht="10.5" customHeight="1">
      <c r="A3" s="1"/>
      <c r="B3" s="1"/>
      <c r="C3" s="42"/>
      <c r="D3" s="42"/>
      <c r="E3" s="42"/>
    </row>
    <row r="4" spans="1:6" ht="20.25" customHeight="1">
      <c r="A4" s="125" t="s">
        <v>0</v>
      </c>
      <c r="B4" s="125"/>
      <c r="C4" s="125"/>
      <c r="D4" s="125"/>
      <c r="E4" s="125"/>
      <c r="F4" s="3" t="s">
        <v>178</v>
      </c>
    </row>
    <row r="5" spans="1:8" ht="38.25" customHeight="1">
      <c r="A5" s="126" t="s">
        <v>246</v>
      </c>
      <c r="B5" s="126"/>
      <c r="C5" s="126"/>
      <c r="D5" s="126"/>
      <c r="E5" s="126"/>
      <c r="F5" s="4"/>
      <c r="G5" s="4"/>
      <c r="H5" s="4"/>
    </row>
    <row r="6" ht="18.75">
      <c r="C6" s="5"/>
    </row>
    <row r="7" spans="1:5" ht="15" customHeight="1">
      <c r="A7" s="127" t="s">
        <v>2</v>
      </c>
      <c r="B7" s="127" t="s">
        <v>3</v>
      </c>
      <c r="C7" s="127" t="s">
        <v>4</v>
      </c>
      <c r="D7" s="130" t="s">
        <v>5</v>
      </c>
      <c r="E7" s="131"/>
    </row>
    <row r="8" spans="1:5" ht="18" customHeight="1">
      <c r="A8" s="128"/>
      <c r="B8" s="128"/>
      <c r="C8" s="128"/>
      <c r="D8" s="127" t="s">
        <v>6</v>
      </c>
      <c r="E8" s="127" t="s">
        <v>7</v>
      </c>
    </row>
    <row r="9" spans="1:5" ht="18" customHeight="1">
      <c r="A9" s="129"/>
      <c r="B9" s="129"/>
      <c r="C9" s="129"/>
      <c r="D9" s="129"/>
      <c r="E9" s="129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23" t="s">
        <v>226</v>
      </c>
      <c r="C11" s="123"/>
      <c r="D11" s="123"/>
      <c r="E11" s="123"/>
    </row>
    <row r="12" spans="1:5" ht="31.5">
      <c r="A12" s="7">
        <v>1</v>
      </c>
      <c r="B12" s="7" t="s">
        <v>8</v>
      </c>
      <c r="C12" s="6" t="s">
        <v>9</v>
      </c>
      <c r="D12" s="119">
        <v>13.88</v>
      </c>
      <c r="E12" s="119">
        <v>13.88</v>
      </c>
    </row>
    <row r="13" spans="1:5" ht="47.25">
      <c r="A13" s="7">
        <v>2</v>
      </c>
      <c r="B13" s="7" t="s">
        <v>10</v>
      </c>
      <c r="C13" s="6" t="s">
        <v>11</v>
      </c>
      <c r="D13" s="100">
        <v>0</v>
      </c>
      <c r="E13" s="100">
        <v>0</v>
      </c>
    </row>
    <row r="14" spans="1:5" ht="31.5">
      <c r="A14" s="7">
        <v>3</v>
      </c>
      <c r="B14" s="7" t="s">
        <v>12</v>
      </c>
      <c r="C14" s="6" t="s">
        <v>11</v>
      </c>
      <c r="D14" s="118">
        <v>0</v>
      </c>
      <c r="E14" s="118">
        <v>0</v>
      </c>
    </row>
    <row r="15" spans="1:5" ht="47.25">
      <c r="A15" s="7">
        <v>4</v>
      </c>
      <c r="B15" s="7" t="s">
        <v>13</v>
      </c>
      <c r="C15" s="6" t="s">
        <v>11</v>
      </c>
      <c r="D15" s="118">
        <v>0</v>
      </c>
      <c r="E15" s="118">
        <v>0</v>
      </c>
    </row>
    <row r="16" spans="1:5" ht="33" customHeight="1">
      <c r="A16" s="7">
        <v>5</v>
      </c>
      <c r="B16" s="7" t="s">
        <v>14</v>
      </c>
      <c r="C16" s="6" t="s">
        <v>15</v>
      </c>
      <c r="D16" s="114">
        <v>0</v>
      </c>
      <c r="E16" s="114">
        <v>0</v>
      </c>
    </row>
    <row r="17" spans="1:5" ht="22.5" customHeight="1">
      <c r="A17" s="7">
        <v>6</v>
      </c>
      <c r="B17" s="7" t="s">
        <v>16</v>
      </c>
      <c r="C17" s="6" t="s">
        <v>15</v>
      </c>
      <c r="D17" s="114">
        <v>0</v>
      </c>
      <c r="E17" s="114">
        <v>0</v>
      </c>
    </row>
    <row r="18" spans="1:5" ht="15.75">
      <c r="A18" s="7">
        <v>7</v>
      </c>
      <c r="B18" s="7" t="s">
        <v>17</v>
      </c>
      <c r="C18" s="6" t="s">
        <v>18</v>
      </c>
      <c r="D18" s="100">
        <v>60.75</v>
      </c>
      <c r="E18" s="100">
        <v>60.75</v>
      </c>
    </row>
    <row r="19" spans="1:5" ht="31.5">
      <c r="A19" s="7">
        <v>8</v>
      </c>
      <c r="B19" s="7" t="s">
        <v>19</v>
      </c>
      <c r="C19" s="6" t="s">
        <v>18</v>
      </c>
      <c r="D19" s="100">
        <v>0</v>
      </c>
      <c r="E19" s="100">
        <v>0</v>
      </c>
    </row>
    <row r="20" spans="1:5" ht="31.5">
      <c r="A20" s="7">
        <v>9</v>
      </c>
      <c r="B20" s="8" t="s">
        <v>20</v>
      </c>
      <c r="C20" s="6" t="s">
        <v>18</v>
      </c>
      <c r="D20" s="100">
        <f>D18</f>
        <v>60.75</v>
      </c>
      <c r="E20" s="100">
        <f>E18</f>
        <v>60.75</v>
      </c>
    </row>
    <row r="21" spans="1:5" ht="15.75">
      <c r="A21" s="7" t="s">
        <v>21</v>
      </c>
      <c r="B21" s="8" t="s">
        <v>22</v>
      </c>
      <c r="C21" s="6" t="s">
        <v>18</v>
      </c>
      <c r="D21" s="101">
        <v>0</v>
      </c>
      <c r="E21" s="101">
        <v>0</v>
      </c>
    </row>
    <row r="22" spans="1:5" ht="15.75">
      <c r="A22" s="9" t="s">
        <v>23</v>
      </c>
      <c r="B22" s="8" t="s">
        <v>177</v>
      </c>
      <c r="C22" s="6" t="s">
        <v>18</v>
      </c>
      <c r="D22" s="101">
        <v>0</v>
      </c>
      <c r="E22" s="101">
        <v>0</v>
      </c>
    </row>
    <row r="23" spans="1:5" ht="15.75">
      <c r="A23" s="7" t="s">
        <v>24</v>
      </c>
      <c r="B23" s="8" t="s">
        <v>25</v>
      </c>
      <c r="C23" s="6" t="s">
        <v>18</v>
      </c>
      <c r="D23" s="101">
        <v>0</v>
      </c>
      <c r="E23" s="101">
        <v>0</v>
      </c>
    </row>
    <row r="24" spans="1:5" ht="15.75">
      <c r="A24" s="7" t="s">
        <v>26</v>
      </c>
      <c r="B24" s="8" t="s">
        <v>27</v>
      </c>
      <c r="C24" s="6" t="s">
        <v>18</v>
      </c>
      <c r="D24" s="101">
        <v>0</v>
      </c>
      <c r="E24" s="101">
        <v>0</v>
      </c>
    </row>
    <row r="25" spans="1:5" ht="15.75">
      <c r="A25" s="7" t="s">
        <v>28</v>
      </c>
      <c r="B25" s="8" t="s">
        <v>177</v>
      </c>
      <c r="C25" s="6" t="s">
        <v>18</v>
      </c>
      <c r="D25" s="101">
        <v>0</v>
      </c>
      <c r="E25" s="101">
        <v>0</v>
      </c>
    </row>
    <row r="26" spans="1:5" ht="15.75">
      <c r="A26" s="7" t="s">
        <v>29</v>
      </c>
      <c r="B26" s="8" t="s">
        <v>30</v>
      </c>
      <c r="C26" s="6" t="s">
        <v>18</v>
      </c>
      <c r="D26" s="101">
        <v>60.75</v>
      </c>
      <c r="E26" s="101">
        <v>60.75</v>
      </c>
    </row>
    <row r="27" spans="1:5" ht="15.75">
      <c r="A27" s="7" t="s">
        <v>31</v>
      </c>
      <c r="B27" s="8" t="s">
        <v>177</v>
      </c>
      <c r="C27" s="6" t="s">
        <v>18</v>
      </c>
      <c r="D27" s="101">
        <v>60.75</v>
      </c>
      <c r="E27" s="101">
        <v>60.75</v>
      </c>
    </row>
    <row r="28" spans="1:5" ht="15.75">
      <c r="A28" s="7">
        <v>10</v>
      </c>
      <c r="B28" s="10" t="s">
        <v>32</v>
      </c>
      <c r="C28" s="11" t="s">
        <v>33</v>
      </c>
      <c r="D28" s="100">
        <v>0</v>
      </c>
      <c r="E28" s="100">
        <v>0</v>
      </c>
    </row>
    <row r="29" spans="1:5" ht="63">
      <c r="A29" s="7">
        <v>11</v>
      </c>
      <c r="B29" s="10" t="s">
        <v>46</v>
      </c>
      <c r="C29" s="11" t="s">
        <v>34</v>
      </c>
      <c r="D29" s="100">
        <v>0</v>
      </c>
      <c r="E29" s="100">
        <v>0</v>
      </c>
    </row>
    <row r="30" spans="1:5" ht="15" customHeight="1">
      <c r="A30" s="7" t="s">
        <v>35</v>
      </c>
      <c r="B30" s="10" t="s">
        <v>36</v>
      </c>
      <c r="C30" s="11" t="s">
        <v>34</v>
      </c>
      <c r="D30" s="100">
        <v>0</v>
      </c>
      <c r="E30" s="100">
        <v>0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100">
        <v>0</v>
      </c>
      <c r="E31" s="100">
        <v>0</v>
      </c>
    </row>
    <row r="32" spans="1:5" ht="31.5">
      <c r="A32" s="7">
        <v>12</v>
      </c>
      <c r="B32" s="10" t="s">
        <v>39</v>
      </c>
      <c r="C32" s="10" t="s">
        <v>40</v>
      </c>
      <c r="D32" s="100">
        <v>0</v>
      </c>
      <c r="E32" s="100">
        <v>0</v>
      </c>
    </row>
    <row r="33" spans="1:5" ht="15.75">
      <c r="A33" s="12">
        <v>13</v>
      </c>
      <c r="B33" s="13" t="s">
        <v>41</v>
      </c>
      <c r="C33" s="14" t="s">
        <v>42</v>
      </c>
      <c r="D33" s="113">
        <v>104.7</v>
      </c>
      <c r="E33" s="112">
        <v>105.6</v>
      </c>
    </row>
    <row r="34" spans="1:5" ht="31.5">
      <c r="A34" s="7">
        <v>14</v>
      </c>
      <c r="B34" s="8" t="s">
        <v>43</v>
      </c>
      <c r="C34" s="8"/>
      <c r="D34" s="113"/>
      <c r="E34" s="113"/>
    </row>
    <row r="35" spans="1:5" ht="15.75">
      <c r="A35" s="8" t="s">
        <v>44</v>
      </c>
      <c r="B35" s="8" t="s">
        <v>45</v>
      </c>
      <c r="C35" s="6" t="s">
        <v>42</v>
      </c>
      <c r="D35" s="112">
        <v>107.3</v>
      </c>
      <c r="E35" s="112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D11" sqref="D11:E29"/>
    </sheetView>
  </sheetViews>
  <sheetFormatPr defaultColWidth="39.875" defaultRowHeight="12.75"/>
  <cols>
    <col min="1" max="1" width="8.75390625" style="67" customWidth="1"/>
    <col min="2" max="2" width="32.75390625" style="67" customWidth="1"/>
    <col min="3" max="3" width="13.25390625" style="67" customWidth="1"/>
    <col min="4" max="4" width="14.25390625" style="67" customWidth="1"/>
    <col min="5" max="5" width="13.00390625" style="67" customWidth="1"/>
    <col min="6" max="16384" width="39.875" style="67" customWidth="1"/>
  </cols>
  <sheetData>
    <row r="1" spans="1:5" ht="58.5" customHeight="1">
      <c r="A1" s="66"/>
      <c r="B1" s="66"/>
      <c r="C1" s="124" t="s">
        <v>237</v>
      </c>
      <c r="D1" s="124"/>
      <c r="E1" s="124"/>
    </row>
    <row r="2" spans="1:5" ht="6.75" customHeight="1">
      <c r="A2" s="66"/>
      <c r="B2" s="66"/>
      <c r="C2" s="42"/>
      <c r="D2" s="42"/>
      <c r="E2" s="42"/>
    </row>
    <row r="3" spans="1:5" ht="19.5" customHeight="1">
      <c r="A3" s="125" t="s">
        <v>0</v>
      </c>
      <c r="B3" s="125"/>
      <c r="C3" s="125"/>
      <c r="D3" s="125"/>
      <c r="E3" s="125"/>
    </row>
    <row r="4" spans="1:5" ht="38.25" customHeight="1">
      <c r="A4" s="126" t="s">
        <v>246</v>
      </c>
      <c r="B4" s="126"/>
      <c r="C4" s="126"/>
      <c r="D4" s="126"/>
      <c r="E4" s="126"/>
    </row>
    <row r="5" ht="18.75">
      <c r="C5" s="68"/>
    </row>
    <row r="6" spans="1:5" ht="15" customHeight="1">
      <c r="A6" s="132" t="s">
        <v>2</v>
      </c>
      <c r="B6" s="132" t="s">
        <v>3</v>
      </c>
      <c r="C6" s="132" t="s">
        <v>4</v>
      </c>
      <c r="D6" s="132" t="s">
        <v>5</v>
      </c>
      <c r="E6" s="132"/>
    </row>
    <row r="7" spans="1:5" ht="18" customHeight="1">
      <c r="A7" s="132"/>
      <c r="B7" s="132"/>
      <c r="C7" s="132"/>
      <c r="D7" s="132" t="s">
        <v>197</v>
      </c>
      <c r="E7" s="132" t="s">
        <v>198</v>
      </c>
    </row>
    <row r="8" spans="1:5" ht="21" customHeight="1">
      <c r="A8" s="132"/>
      <c r="B8" s="132"/>
      <c r="C8" s="132"/>
      <c r="D8" s="132"/>
      <c r="E8" s="132"/>
    </row>
    <row r="9" spans="1:5" ht="15.75">
      <c r="A9" s="69">
        <v>1</v>
      </c>
      <c r="B9" s="69">
        <v>2</v>
      </c>
      <c r="C9" s="69">
        <v>3</v>
      </c>
      <c r="D9" s="69">
        <v>4</v>
      </c>
      <c r="E9" s="69">
        <v>5</v>
      </c>
    </row>
    <row r="10" spans="1:5" ht="15.75">
      <c r="A10" s="69"/>
      <c r="B10" s="69" t="s">
        <v>216</v>
      </c>
      <c r="C10" s="69"/>
      <c r="D10" s="69"/>
      <c r="E10" s="69"/>
    </row>
    <row r="11" spans="1:5" ht="31.5">
      <c r="A11" s="69">
        <v>1</v>
      </c>
      <c r="B11" s="70" t="s">
        <v>199</v>
      </c>
      <c r="C11" s="69" t="s">
        <v>9</v>
      </c>
      <c r="D11" s="104">
        <v>9.88</v>
      </c>
      <c r="E11" s="104">
        <v>9.88</v>
      </c>
    </row>
    <row r="12" spans="1:5" ht="31.5">
      <c r="A12" s="69">
        <v>2</v>
      </c>
      <c r="B12" s="70" t="s">
        <v>200</v>
      </c>
      <c r="C12" s="69" t="s">
        <v>11</v>
      </c>
      <c r="D12" s="104">
        <v>0</v>
      </c>
      <c r="E12" s="104">
        <v>0</v>
      </c>
    </row>
    <row r="13" spans="1:5" ht="31.5">
      <c r="A13" s="69">
        <v>3</v>
      </c>
      <c r="B13" s="71" t="s">
        <v>201</v>
      </c>
      <c r="C13" s="61" t="s">
        <v>15</v>
      </c>
      <c r="D13" s="104">
        <v>60</v>
      </c>
      <c r="E13" s="104"/>
    </row>
    <row r="14" spans="1:5" ht="31.5">
      <c r="A14" s="69">
        <v>4</v>
      </c>
      <c r="B14" s="71" t="s">
        <v>202</v>
      </c>
      <c r="C14" s="69" t="s">
        <v>11</v>
      </c>
      <c r="D14" s="104">
        <v>0</v>
      </c>
      <c r="E14" s="104">
        <v>0</v>
      </c>
    </row>
    <row r="15" spans="1:5" ht="31.5">
      <c r="A15" s="69">
        <v>5</v>
      </c>
      <c r="B15" s="71" t="s">
        <v>203</v>
      </c>
      <c r="C15" s="61" t="s">
        <v>15</v>
      </c>
      <c r="D15" s="104">
        <v>0</v>
      </c>
      <c r="E15" s="104">
        <v>0</v>
      </c>
    </row>
    <row r="16" spans="1:5" ht="31.5">
      <c r="A16" s="69">
        <v>6</v>
      </c>
      <c r="B16" s="71" t="s">
        <v>204</v>
      </c>
      <c r="C16" s="61" t="s">
        <v>15</v>
      </c>
      <c r="D16" s="104">
        <v>0</v>
      </c>
      <c r="E16" s="104">
        <f>E17/365</f>
        <v>0.16931506849315067</v>
      </c>
    </row>
    <row r="17" spans="1:5" ht="32.25" customHeight="1">
      <c r="A17" s="69">
        <v>7</v>
      </c>
      <c r="B17" s="72" t="s">
        <v>205</v>
      </c>
      <c r="C17" s="69" t="s">
        <v>18</v>
      </c>
      <c r="D17" s="82">
        <v>61.8</v>
      </c>
      <c r="E17" s="82">
        <v>61.8</v>
      </c>
    </row>
    <row r="18" spans="1:5" ht="15.75" customHeight="1">
      <c r="A18" s="69" t="s">
        <v>206</v>
      </c>
      <c r="B18" s="72" t="s">
        <v>207</v>
      </c>
      <c r="C18" s="69" t="s">
        <v>18</v>
      </c>
      <c r="D18" s="82">
        <v>0</v>
      </c>
      <c r="E18" s="82">
        <v>0</v>
      </c>
    </row>
    <row r="19" spans="1:5" ht="20.25" customHeight="1">
      <c r="A19" s="69" t="s">
        <v>208</v>
      </c>
      <c r="B19" s="72" t="s">
        <v>209</v>
      </c>
      <c r="C19" s="69" t="s">
        <v>18</v>
      </c>
      <c r="D19" s="82">
        <v>61.8</v>
      </c>
      <c r="E19" s="82">
        <v>61.8</v>
      </c>
    </row>
    <row r="20" spans="1:5" ht="33.75" customHeight="1">
      <c r="A20" s="73" t="s">
        <v>210</v>
      </c>
      <c r="B20" s="72" t="s">
        <v>211</v>
      </c>
      <c r="C20" s="69" t="s">
        <v>18</v>
      </c>
      <c r="D20" s="82">
        <v>0</v>
      </c>
      <c r="E20" s="82">
        <v>0</v>
      </c>
    </row>
    <row r="21" spans="1:5" ht="33.75" customHeight="1">
      <c r="A21" s="73">
        <v>9</v>
      </c>
      <c r="B21" s="72" t="s">
        <v>212</v>
      </c>
      <c r="C21" s="69" t="s">
        <v>18</v>
      </c>
      <c r="D21" s="103">
        <f>D17</f>
        <v>61.8</v>
      </c>
      <c r="E21" s="103">
        <f>E17</f>
        <v>61.8</v>
      </c>
    </row>
    <row r="22" spans="1:5" ht="33.75" customHeight="1">
      <c r="A22" s="73" t="s">
        <v>213</v>
      </c>
      <c r="B22" s="72" t="s">
        <v>214</v>
      </c>
      <c r="C22" s="69" t="s">
        <v>18</v>
      </c>
      <c r="D22" s="82">
        <v>0</v>
      </c>
      <c r="E22" s="82">
        <v>0</v>
      </c>
    </row>
    <row r="23" spans="1:5" s="2" customFormat="1" ht="15.75">
      <c r="A23" s="6">
        <v>11</v>
      </c>
      <c r="B23" s="10" t="s">
        <v>32</v>
      </c>
      <c r="C23" s="11" t="s">
        <v>33</v>
      </c>
      <c r="D23" s="100">
        <v>0</v>
      </c>
      <c r="E23" s="100">
        <v>0</v>
      </c>
    </row>
    <row r="24" spans="1:5" ht="33.75" customHeight="1">
      <c r="A24" s="73" t="s">
        <v>231</v>
      </c>
      <c r="B24" s="72" t="s">
        <v>232</v>
      </c>
      <c r="C24" s="99"/>
      <c r="D24" s="82"/>
      <c r="E24" s="82"/>
    </row>
    <row r="25" spans="1:5" ht="33.75" customHeight="1">
      <c r="A25" s="73" t="s">
        <v>233</v>
      </c>
      <c r="B25" s="72" t="s">
        <v>234</v>
      </c>
      <c r="C25" s="99" t="s">
        <v>34</v>
      </c>
      <c r="D25" s="82">
        <f>D23/D17</f>
        <v>0</v>
      </c>
      <c r="E25" s="82">
        <f>E23/E17</f>
        <v>0</v>
      </c>
    </row>
    <row r="26" spans="1:5" ht="33.75" customHeight="1">
      <c r="A26" s="73" t="s">
        <v>235</v>
      </c>
      <c r="B26" s="72" t="s">
        <v>236</v>
      </c>
      <c r="C26" s="99" t="s">
        <v>34</v>
      </c>
      <c r="D26" s="82">
        <v>0</v>
      </c>
      <c r="E26" s="82">
        <v>0</v>
      </c>
    </row>
    <row r="27" spans="1:5" s="74" customFormat="1" ht="17.25" customHeight="1">
      <c r="A27" s="14">
        <v>13</v>
      </c>
      <c r="B27" s="13" t="s">
        <v>41</v>
      </c>
      <c r="C27" s="14" t="s">
        <v>42</v>
      </c>
      <c r="D27" s="102">
        <v>104.7</v>
      </c>
      <c r="E27" s="102">
        <v>105.6</v>
      </c>
    </row>
    <row r="28" spans="1:5" s="2" customFormat="1" ht="31.5">
      <c r="A28" s="7">
        <v>14</v>
      </c>
      <c r="B28" s="8" t="s">
        <v>43</v>
      </c>
      <c r="C28" s="8"/>
      <c r="D28" s="113"/>
      <c r="E28" s="113"/>
    </row>
    <row r="29" spans="1:5" s="2" customFormat="1" ht="15.75">
      <c r="A29" s="8" t="s">
        <v>44</v>
      </c>
      <c r="B29" s="8" t="s">
        <v>45</v>
      </c>
      <c r="C29" s="6" t="s">
        <v>42</v>
      </c>
      <c r="D29" s="112">
        <v>107.3</v>
      </c>
      <c r="E29" s="112">
        <v>107.3</v>
      </c>
    </row>
  </sheetData>
  <sheetProtection/>
  <mergeCells count="9"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SheetLayoutView="100" workbookViewId="0" topLeftCell="A2">
      <selection activeCell="C11" sqref="C11:E77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124" t="s">
        <v>239</v>
      </c>
      <c r="D2" s="124"/>
      <c r="E2" s="124"/>
    </row>
    <row r="3" spans="1:4" ht="18.75">
      <c r="A3" s="17"/>
      <c r="B3" s="17"/>
      <c r="C3" s="18"/>
      <c r="D3" s="18"/>
    </row>
    <row r="4" spans="1:5" ht="24.75" customHeight="1">
      <c r="A4" s="134" t="s">
        <v>217</v>
      </c>
      <c r="B4" s="134"/>
      <c r="C4" s="134"/>
      <c r="D4" s="134"/>
      <c r="E4" s="134"/>
    </row>
    <row r="5" spans="1:5" ht="24.75" customHeight="1">
      <c r="A5" s="134" t="s">
        <v>227</v>
      </c>
      <c r="B5" s="134"/>
      <c r="C5" s="134"/>
      <c r="D5" s="134"/>
      <c r="E5" s="134"/>
    </row>
    <row r="6" spans="1:7" ht="39.75" customHeight="1">
      <c r="A6" s="126" t="s">
        <v>246</v>
      </c>
      <c r="B6" s="126"/>
      <c r="C6" s="126"/>
      <c r="D6" s="126"/>
      <c r="E6" s="126"/>
      <c r="G6" s="3" t="s">
        <v>1</v>
      </c>
    </row>
    <row r="7" ht="16.5" customHeight="1">
      <c r="E7" s="19" t="s">
        <v>47</v>
      </c>
    </row>
    <row r="8" spans="1:5" ht="17.25" customHeight="1">
      <c r="A8" s="133" t="s">
        <v>2</v>
      </c>
      <c r="B8" s="133" t="s">
        <v>48</v>
      </c>
      <c r="C8" s="133" t="s">
        <v>5</v>
      </c>
      <c r="D8" s="133"/>
      <c r="E8" s="133"/>
    </row>
    <row r="9" spans="1:5" ht="67.5" customHeight="1">
      <c r="A9" s="133"/>
      <c r="B9" s="133"/>
      <c r="C9" s="20" t="s">
        <v>49</v>
      </c>
      <c r="D9" s="20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52</v>
      </c>
      <c r="C11" s="117">
        <v>1447.24</v>
      </c>
      <c r="D11" s="117">
        <v>1447.7</v>
      </c>
      <c r="E11" s="117">
        <f>C11-D11</f>
        <v>-0.4600000000000364</v>
      </c>
    </row>
    <row r="12" spans="1:5" ht="31.5" customHeight="1" hidden="1">
      <c r="A12" s="23" t="s">
        <v>53</v>
      </c>
      <c r="B12" s="24" t="s">
        <v>54</v>
      </c>
      <c r="C12" s="108"/>
      <c r="D12" s="108"/>
      <c r="E12" s="117">
        <f aca="true" t="shared" si="0" ref="E12:E75">C12-D12</f>
        <v>0</v>
      </c>
    </row>
    <row r="13" spans="1:5" ht="31.5" customHeight="1" hidden="1">
      <c r="A13" s="23" t="s">
        <v>55</v>
      </c>
      <c r="B13" s="24" t="str">
        <f>'[2]реагенты'!G13</f>
        <v>Препарат овицидный "Пуролат-Бингси", тыс. руб./кг.</v>
      </c>
      <c r="C13" s="108"/>
      <c r="D13" s="108"/>
      <c r="E13" s="117">
        <f t="shared" si="0"/>
        <v>0</v>
      </c>
    </row>
    <row r="14" spans="1:5" ht="31.5" customHeight="1" hidden="1">
      <c r="A14" s="23" t="s">
        <v>56</v>
      </c>
      <c r="B14" s="24" t="s">
        <v>57</v>
      </c>
      <c r="C14" s="108"/>
      <c r="D14" s="108"/>
      <c r="E14" s="117">
        <f t="shared" si="0"/>
        <v>0</v>
      </c>
    </row>
    <row r="15" spans="1:5" ht="15.75" customHeight="1" hidden="1">
      <c r="A15" s="23" t="s">
        <v>58</v>
      </c>
      <c r="B15" s="24" t="str">
        <f>'[2]реагенты'!G14</f>
        <v>Сульфат алюминия, тыс. руб./кг.</v>
      </c>
      <c r="C15" s="108"/>
      <c r="D15" s="108"/>
      <c r="E15" s="117">
        <f t="shared" si="0"/>
        <v>0</v>
      </c>
    </row>
    <row r="16" spans="1:5" ht="15.75" customHeight="1" hidden="1">
      <c r="A16" s="23" t="s">
        <v>59</v>
      </c>
      <c r="B16" s="24" t="s">
        <v>60</v>
      </c>
      <c r="C16" s="108"/>
      <c r="D16" s="108"/>
      <c r="E16" s="117">
        <f t="shared" si="0"/>
        <v>0</v>
      </c>
    </row>
    <row r="17" spans="1:5" ht="31.5" customHeight="1" hidden="1">
      <c r="A17" s="23" t="s">
        <v>61</v>
      </c>
      <c r="B17" s="24" t="str">
        <f>'[2]реагенты'!G15</f>
        <v>Сода кальцинированная, тыс. руб./кг.</v>
      </c>
      <c r="C17" s="108"/>
      <c r="D17" s="108"/>
      <c r="E17" s="117">
        <f t="shared" si="0"/>
        <v>0</v>
      </c>
    </row>
    <row r="18" spans="1:5" ht="15.75" customHeight="1" hidden="1">
      <c r="A18" s="23" t="s">
        <v>62</v>
      </c>
      <c r="B18" s="24" t="s">
        <v>63</v>
      </c>
      <c r="C18" s="108"/>
      <c r="D18" s="108"/>
      <c r="E18" s="117">
        <f t="shared" si="0"/>
        <v>0</v>
      </c>
    </row>
    <row r="19" spans="1:5" ht="15.75" customHeight="1" hidden="1">
      <c r="A19" s="23" t="s">
        <v>64</v>
      </c>
      <c r="B19" s="24" t="str">
        <f>'[2]реагенты'!G16</f>
        <v>Полиакриламид, тыс. руб./кг.</v>
      </c>
      <c r="C19" s="108"/>
      <c r="D19" s="108"/>
      <c r="E19" s="117">
        <f t="shared" si="0"/>
        <v>0</v>
      </c>
    </row>
    <row r="20" spans="1:5" ht="15.75" customHeight="1" hidden="1">
      <c r="A20" s="23" t="s">
        <v>65</v>
      </c>
      <c r="B20" s="24" t="s">
        <v>66</v>
      </c>
      <c r="C20" s="108"/>
      <c r="D20" s="108"/>
      <c r="E20" s="117">
        <f t="shared" si="0"/>
        <v>0</v>
      </c>
    </row>
    <row r="21" spans="1:5" ht="15.75" customHeight="1" hidden="1">
      <c r="A21" s="23" t="s">
        <v>67</v>
      </c>
      <c r="B21" s="24" t="str">
        <f>'[2]реагенты'!G17</f>
        <v>Гипохлорид натрия, тыс. руб./кг.</v>
      </c>
      <c r="C21" s="108"/>
      <c r="D21" s="108"/>
      <c r="E21" s="117">
        <f t="shared" si="0"/>
        <v>0</v>
      </c>
    </row>
    <row r="22" spans="1:5" ht="15.75" customHeight="1" hidden="1">
      <c r="A22" s="23" t="s">
        <v>68</v>
      </c>
      <c r="B22" s="24" t="s">
        <v>69</v>
      </c>
      <c r="C22" s="108"/>
      <c r="D22" s="108"/>
      <c r="E22" s="117">
        <f t="shared" si="0"/>
        <v>0</v>
      </c>
    </row>
    <row r="23" spans="1:5" ht="31.5" customHeight="1" hidden="1">
      <c r="A23" s="23" t="s">
        <v>70</v>
      </c>
      <c r="B23" s="24" t="s">
        <v>71</v>
      </c>
      <c r="C23" s="108"/>
      <c r="D23" s="108"/>
      <c r="E23" s="117">
        <f t="shared" si="0"/>
        <v>0</v>
      </c>
    </row>
    <row r="24" spans="1:5" ht="15.75" customHeight="1" hidden="1">
      <c r="A24" s="23" t="s">
        <v>72</v>
      </c>
      <c r="B24" s="24" t="s">
        <v>73</v>
      </c>
      <c r="C24" s="108"/>
      <c r="D24" s="108"/>
      <c r="E24" s="117">
        <f t="shared" si="0"/>
        <v>0</v>
      </c>
    </row>
    <row r="25" spans="1:5" ht="31.5" customHeight="1" hidden="1">
      <c r="A25" s="23" t="s">
        <v>74</v>
      </c>
      <c r="B25" s="24" t="s">
        <v>75</v>
      </c>
      <c r="C25" s="108"/>
      <c r="D25" s="108"/>
      <c r="E25" s="117">
        <f t="shared" si="0"/>
        <v>0</v>
      </c>
    </row>
    <row r="26" spans="1:5" ht="15.75" customHeight="1" hidden="1">
      <c r="A26" s="23" t="s">
        <v>76</v>
      </c>
      <c r="B26" s="24" t="s">
        <v>77</v>
      </c>
      <c r="C26" s="108"/>
      <c r="D26" s="108"/>
      <c r="E26" s="117">
        <f t="shared" si="0"/>
        <v>0</v>
      </c>
    </row>
    <row r="27" spans="1:5" ht="15.75" customHeight="1" hidden="1">
      <c r="A27" s="23" t="s">
        <v>78</v>
      </c>
      <c r="B27" s="24" t="s">
        <v>79</v>
      </c>
      <c r="C27" s="108"/>
      <c r="D27" s="108"/>
      <c r="E27" s="117">
        <f t="shared" si="0"/>
        <v>0</v>
      </c>
    </row>
    <row r="28" spans="1:5" ht="15.75" customHeight="1" hidden="1">
      <c r="A28" s="23" t="s">
        <v>80</v>
      </c>
      <c r="B28" s="25" t="s">
        <v>81</v>
      </c>
      <c r="C28" s="108"/>
      <c r="D28" s="108"/>
      <c r="E28" s="117">
        <f t="shared" si="0"/>
        <v>0</v>
      </c>
    </row>
    <row r="29" spans="1:5" ht="15.75" customHeight="1" hidden="1">
      <c r="A29" s="23" t="s">
        <v>82</v>
      </c>
      <c r="B29" s="25" t="s">
        <v>83</v>
      </c>
      <c r="C29" s="108"/>
      <c r="D29" s="108"/>
      <c r="E29" s="117">
        <f t="shared" si="0"/>
        <v>0</v>
      </c>
    </row>
    <row r="30" spans="1:5" ht="31.5" customHeight="1" hidden="1">
      <c r="A30" s="23" t="s">
        <v>84</v>
      </c>
      <c r="B30" s="24" t="s">
        <v>85</v>
      </c>
      <c r="C30" s="109"/>
      <c r="D30" s="109"/>
      <c r="E30" s="117">
        <f t="shared" si="0"/>
        <v>0</v>
      </c>
    </row>
    <row r="31" spans="1:5" ht="47.25" customHeight="1" hidden="1">
      <c r="A31" s="23" t="s">
        <v>86</v>
      </c>
      <c r="B31" s="25" t="s">
        <v>87</v>
      </c>
      <c r="C31" s="109"/>
      <c r="D31" s="109"/>
      <c r="E31" s="117">
        <f t="shared" si="0"/>
        <v>0</v>
      </c>
    </row>
    <row r="32" spans="1:5" ht="31.5" customHeight="1" hidden="1">
      <c r="A32" s="23" t="s">
        <v>88</v>
      </c>
      <c r="B32" s="24" t="s">
        <v>85</v>
      </c>
      <c r="C32" s="109"/>
      <c r="D32" s="109"/>
      <c r="E32" s="117">
        <f t="shared" si="0"/>
        <v>0</v>
      </c>
    </row>
    <row r="33" spans="1:5" ht="47.25" customHeight="1" hidden="1">
      <c r="A33" s="23" t="s">
        <v>89</v>
      </c>
      <c r="B33" s="25" t="s">
        <v>90</v>
      </c>
      <c r="C33" s="109"/>
      <c r="D33" s="109"/>
      <c r="E33" s="117">
        <f t="shared" si="0"/>
        <v>0</v>
      </c>
    </row>
    <row r="34" spans="1:5" ht="15.75" customHeight="1" hidden="1">
      <c r="A34" s="23" t="s">
        <v>91</v>
      </c>
      <c r="B34" s="25" t="s">
        <v>92</v>
      </c>
      <c r="C34" s="108"/>
      <c r="D34" s="108"/>
      <c r="E34" s="117">
        <f t="shared" si="0"/>
        <v>0</v>
      </c>
    </row>
    <row r="35" spans="1:5" ht="47.25" customHeight="1" hidden="1">
      <c r="A35" s="23" t="s">
        <v>93</v>
      </c>
      <c r="B35" s="24" t="s">
        <v>94</v>
      </c>
      <c r="C35" s="108"/>
      <c r="D35" s="108"/>
      <c r="E35" s="117">
        <f t="shared" si="0"/>
        <v>0</v>
      </c>
    </row>
    <row r="36" spans="1:5" ht="31.5" customHeight="1" hidden="1">
      <c r="A36" s="23" t="s">
        <v>95</v>
      </c>
      <c r="B36" s="24" t="s">
        <v>96</v>
      </c>
      <c r="C36" s="108"/>
      <c r="D36" s="108"/>
      <c r="E36" s="117">
        <f t="shared" si="0"/>
        <v>0</v>
      </c>
    </row>
    <row r="37" spans="1:5" ht="15.75" customHeight="1" hidden="1">
      <c r="A37" s="26" t="s">
        <v>97</v>
      </c>
      <c r="B37" s="27" t="s">
        <v>98</v>
      </c>
      <c r="C37" s="110"/>
      <c r="D37" s="110"/>
      <c r="E37" s="117">
        <f t="shared" si="0"/>
        <v>0</v>
      </c>
    </row>
    <row r="38" spans="1:5" ht="31.5" customHeight="1" hidden="1">
      <c r="A38" s="26" t="s">
        <v>99</v>
      </c>
      <c r="B38" s="27" t="s">
        <v>100</v>
      </c>
      <c r="C38" s="110"/>
      <c r="D38" s="110"/>
      <c r="E38" s="117">
        <f t="shared" si="0"/>
        <v>0</v>
      </c>
    </row>
    <row r="39" spans="1:5" ht="31.5" customHeight="1" hidden="1">
      <c r="A39" s="26" t="s">
        <v>101</v>
      </c>
      <c r="B39" s="27" t="s">
        <v>102</v>
      </c>
      <c r="C39" s="110"/>
      <c r="D39" s="110"/>
      <c r="E39" s="117">
        <f t="shared" si="0"/>
        <v>0</v>
      </c>
    </row>
    <row r="40" spans="1:5" ht="15.75" customHeight="1" hidden="1">
      <c r="A40" s="28" t="s">
        <v>103</v>
      </c>
      <c r="B40" s="27" t="s">
        <v>104</v>
      </c>
      <c r="C40" s="110"/>
      <c r="D40" s="110"/>
      <c r="E40" s="117">
        <f t="shared" si="0"/>
        <v>0</v>
      </c>
    </row>
    <row r="41" spans="1:5" ht="31.5" customHeight="1" hidden="1">
      <c r="A41" s="28" t="s">
        <v>105</v>
      </c>
      <c r="B41" s="27" t="s">
        <v>106</v>
      </c>
      <c r="C41" s="110"/>
      <c r="D41" s="110"/>
      <c r="E41" s="117">
        <f t="shared" si="0"/>
        <v>0</v>
      </c>
    </row>
    <row r="42" spans="1:5" ht="47.25" customHeight="1" hidden="1">
      <c r="A42" s="23" t="s">
        <v>107</v>
      </c>
      <c r="B42" s="24" t="s">
        <v>108</v>
      </c>
      <c r="C42" s="108"/>
      <c r="D42" s="108"/>
      <c r="E42" s="117">
        <f t="shared" si="0"/>
        <v>0</v>
      </c>
    </row>
    <row r="43" spans="1:5" ht="15.75" customHeight="1" hidden="1">
      <c r="A43" s="23" t="s">
        <v>109</v>
      </c>
      <c r="B43" s="24" t="s">
        <v>110</v>
      </c>
      <c r="C43" s="110"/>
      <c r="D43" s="110"/>
      <c r="E43" s="117">
        <f t="shared" si="0"/>
        <v>0</v>
      </c>
    </row>
    <row r="44" spans="1:5" ht="31.5" customHeight="1" hidden="1">
      <c r="A44" s="23" t="s">
        <v>111</v>
      </c>
      <c r="B44" s="24" t="s">
        <v>112</v>
      </c>
      <c r="C44" s="109"/>
      <c r="D44" s="109"/>
      <c r="E44" s="117">
        <f t="shared" si="0"/>
        <v>0</v>
      </c>
    </row>
    <row r="45" spans="1:5" ht="15.75" customHeight="1" hidden="1">
      <c r="A45" s="23" t="s">
        <v>113</v>
      </c>
      <c r="B45" s="24" t="s">
        <v>114</v>
      </c>
      <c r="C45" s="109"/>
      <c r="D45" s="109"/>
      <c r="E45" s="117">
        <f t="shared" si="0"/>
        <v>0</v>
      </c>
    </row>
    <row r="46" spans="1:5" ht="15.75">
      <c r="A46" s="29">
        <v>2</v>
      </c>
      <c r="B46" s="25" t="s">
        <v>115</v>
      </c>
      <c r="C46" s="108">
        <v>423.81</v>
      </c>
      <c r="D46" s="108">
        <v>423.81</v>
      </c>
      <c r="E46" s="117">
        <f t="shared" si="0"/>
        <v>0</v>
      </c>
    </row>
    <row r="47" spans="1:5" ht="15.75" customHeight="1" hidden="1">
      <c r="A47" s="29" t="s">
        <v>116</v>
      </c>
      <c r="B47" s="25" t="s">
        <v>117</v>
      </c>
      <c r="C47" s="108"/>
      <c r="D47" s="109"/>
      <c r="E47" s="117">
        <f t="shared" si="0"/>
        <v>0</v>
      </c>
    </row>
    <row r="48" spans="1:5" ht="31.5" customHeight="1" hidden="1">
      <c r="A48" s="23" t="s">
        <v>118</v>
      </c>
      <c r="B48" s="24" t="s">
        <v>119</v>
      </c>
      <c r="C48" s="108"/>
      <c r="D48" s="108"/>
      <c r="E48" s="117">
        <f t="shared" si="0"/>
        <v>0</v>
      </c>
    </row>
    <row r="49" spans="1:5" ht="15.75" customHeight="1" hidden="1">
      <c r="A49" s="30" t="s">
        <v>120</v>
      </c>
      <c r="B49" s="27" t="s">
        <v>98</v>
      </c>
      <c r="C49" s="110"/>
      <c r="D49" s="110"/>
      <c r="E49" s="117">
        <f t="shared" si="0"/>
        <v>0</v>
      </c>
    </row>
    <row r="50" spans="1:5" ht="15.75" customHeight="1" hidden="1">
      <c r="A50" s="30" t="s">
        <v>121</v>
      </c>
      <c r="B50" s="27" t="s">
        <v>104</v>
      </c>
      <c r="C50" s="110"/>
      <c r="D50" s="110"/>
      <c r="E50" s="117">
        <f t="shared" si="0"/>
        <v>0</v>
      </c>
    </row>
    <row r="51" spans="1:5" ht="31.5" customHeight="1" hidden="1">
      <c r="A51" s="30" t="s">
        <v>122</v>
      </c>
      <c r="B51" s="27" t="s">
        <v>106</v>
      </c>
      <c r="C51" s="110"/>
      <c r="D51" s="110"/>
      <c r="E51" s="117">
        <f t="shared" si="0"/>
        <v>0</v>
      </c>
    </row>
    <row r="52" spans="1:5" ht="31.5" customHeight="1" hidden="1">
      <c r="A52" s="29" t="s">
        <v>123</v>
      </c>
      <c r="B52" s="24" t="s">
        <v>124</v>
      </c>
      <c r="C52" s="108"/>
      <c r="D52" s="108"/>
      <c r="E52" s="117">
        <f t="shared" si="0"/>
        <v>0</v>
      </c>
    </row>
    <row r="53" spans="1:5" ht="15.75" customHeight="1" hidden="1">
      <c r="A53" s="29" t="s">
        <v>125</v>
      </c>
      <c r="B53" s="25" t="s">
        <v>126</v>
      </c>
      <c r="C53" s="108"/>
      <c r="D53" s="108"/>
      <c r="E53" s="117">
        <f t="shared" si="0"/>
        <v>0</v>
      </c>
    </row>
    <row r="54" spans="1:5" ht="15.75" customHeight="1" hidden="1">
      <c r="A54" s="29" t="s">
        <v>127</v>
      </c>
      <c r="B54" s="25" t="s">
        <v>114</v>
      </c>
      <c r="C54" s="108"/>
      <c r="D54" s="108"/>
      <c r="E54" s="117">
        <f t="shared" si="0"/>
        <v>0</v>
      </c>
    </row>
    <row r="55" spans="1:5" ht="15.75">
      <c r="A55" s="29">
        <v>3</v>
      </c>
      <c r="B55" s="25" t="s">
        <v>128</v>
      </c>
      <c r="C55" s="108">
        <v>0</v>
      </c>
      <c r="D55" s="108">
        <v>0</v>
      </c>
      <c r="E55" s="117">
        <f t="shared" si="0"/>
        <v>0</v>
      </c>
    </row>
    <row r="56" spans="1:5" ht="15.75" customHeight="1" hidden="1">
      <c r="A56" s="29" t="s">
        <v>129</v>
      </c>
      <c r="B56" s="25" t="s">
        <v>130</v>
      </c>
      <c r="C56" s="108"/>
      <c r="D56" s="108"/>
      <c r="E56" s="117">
        <f t="shared" si="0"/>
        <v>0</v>
      </c>
    </row>
    <row r="57" spans="1:5" ht="31.5" customHeight="1" hidden="1">
      <c r="A57" s="29" t="s">
        <v>131</v>
      </c>
      <c r="B57" s="25" t="s">
        <v>132</v>
      </c>
      <c r="C57" s="108"/>
      <c r="D57" s="108"/>
      <c r="E57" s="117">
        <f t="shared" si="0"/>
        <v>0</v>
      </c>
    </row>
    <row r="58" spans="1:5" ht="15.75" customHeight="1" hidden="1">
      <c r="A58" s="30" t="s">
        <v>133</v>
      </c>
      <c r="B58" s="27" t="s">
        <v>98</v>
      </c>
      <c r="C58" s="110"/>
      <c r="D58" s="110"/>
      <c r="E58" s="117">
        <f t="shared" si="0"/>
        <v>0</v>
      </c>
    </row>
    <row r="59" spans="1:5" ht="15.75" customHeight="1" hidden="1">
      <c r="A59" s="30" t="s">
        <v>134</v>
      </c>
      <c r="B59" s="27" t="s">
        <v>104</v>
      </c>
      <c r="C59" s="110"/>
      <c r="D59" s="110"/>
      <c r="E59" s="117">
        <f t="shared" si="0"/>
        <v>0</v>
      </c>
    </row>
    <row r="60" spans="1:5" ht="31.5" customHeight="1" hidden="1">
      <c r="A60" s="30" t="s">
        <v>135</v>
      </c>
      <c r="B60" s="27" t="s">
        <v>106</v>
      </c>
      <c r="C60" s="110"/>
      <c r="D60" s="110"/>
      <c r="E60" s="117">
        <f t="shared" si="0"/>
        <v>0</v>
      </c>
    </row>
    <row r="61" spans="1:5" ht="31.5" customHeight="1" hidden="1">
      <c r="A61" s="29" t="s">
        <v>136</v>
      </c>
      <c r="B61" s="24" t="s">
        <v>137</v>
      </c>
      <c r="C61" s="108"/>
      <c r="D61" s="108"/>
      <c r="E61" s="117">
        <f t="shared" si="0"/>
        <v>0</v>
      </c>
    </row>
    <row r="62" spans="1:5" ht="15.75" customHeight="1" hidden="1">
      <c r="A62" s="29" t="s">
        <v>138</v>
      </c>
      <c r="B62" s="25" t="s">
        <v>114</v>
      </c>
      <c r="C62" s="108"/>
      <c r="D62" s="108"/>
      <c r="E62" s="117">
        <f t="shared" si="0"/>
        <v>0</v>
      </c>
    </row>
    <row r="63" spans="1:5" ht="15.75" customHeight="1" hidden="1">
      <c r="A63" s="29" t="s">
        <v>139</v>
      </c>
      <c r="B63" s="25" t="s">
        <v>140</v>
      </c>
      <c r="C63" s="108"/>
      <c r="D63" s="108"/>
      <c r="E63" s="117">
        <f t="shared" si="0"/>
        <v>0</v>
      </c>
    </row>
    <row r="64" spans="1:5" ht="47.25" customHeight="1" hidden="1">
      <c r="A64" s="29" t="s">
        <v>141</v>
      </c>
      <c r="B64" s="25" t="s">
        <v>142</v>
      </c>
      <c r="C64" s="108"/>
      <c r="D64" s="108"/>
      <c r="E64" s="117">
        <f t="shared" si="0"/>
        <v>0</v>
      </c>
    </row>
    <row r="65" spans="1:5" ht="31.5" customHeight="1" hidden="1">
      <c r="A65" s="30" t="s">
        <v>143</v>
      </c>
      <c r="B65" s="27" t="s">
        <v>144</v>
      </c>
      <c r="C65" s="110"/>
      <c r="D65" s="110"/>
      <c r="E65" s="117">
        <f t="shared" si="0"/>
        <v>0</v>
      </c>
    </row>
    <row r="66" spans="1:5" ht="31.5" customHeight="1" hidden="1">
      <c r="A66" s="30" t="s">
        <v>145</v>
      </c>
      <c r="B66" s="27" t="s">
        <v>106</v>
      </c>
      <c r="C66" s="110"/>
      <c r="D66" s="110"/>
      <c r="E66" s="117">
        <f t="shared" si="0"/>
        <v>0</v>
      </c>
    </row>
    <row r="67" spans="1:5" ht="47.25" customHeight="1" hidden="1">
      <c r="A67" s="29" t="s">
        <v>146</v>
      </c>
      <c r="B67" s="24" t="s">
        <v>147</v>
      </c>
      <c r="C67" s="108"/>
      <c r="D67" s="108"/>
      <c r="E67" s="117">
        <f t="shared" si="0"/>
        <v>0</v>
      </c>
    </row>
    <row r="68" spans="1:5" ht="31.5" customHeight="1" hidden="1">
      <c r="A68" s="29" t="s">
        <v>148</v>
      </c>
      <c r="B68" s="25" t="s">
        <v>149</v>
      </c>
      <c r="C68" s="108"/>
      <c r="D68" s="108"/>
      <c r="E68" s="117">
        <f t="shared" si="0"/>
        <v>0</v>
      </c>
    </row>
    <row r="69" spans="1:5" ht="31.5" customHeight="1" hidden="1">
      <c r="A69" s="30" t="s">
        <v>150</v>
      </c>
      <c r="B69" s="27" t="s">
        <v>144</v>
      </c>
      <c r="C69" s="110"/>
      <c r="D69" s="110"/>
      <c r="E69" s="117">
        <f t="shared" si="0"/>
        <v>0</v>
      </c>
    </row>
    <row r="70" spans="1:5" ht="31.5" customHeight="1" hidden="1">
      <c r="A70" s="30" t="s">
        <v>151</v>
      </c>
      <c r="B70" s="27" t="s">
        <v>106</v>
      </c>
      <c r="C70" s="110"/>
      <c r="D70" s="110"/>
      <c r="E70" s="117">
        <f t="shared" si="0"/>
        <v>0</v>
      </c>
    </row>
    <row r="71" spans="1:5" ht="31.5" customHeight="1" hidden="1">
      <c r="A71" s="29" t="s">
        <v>152</v>
      </c>
      <c r="B71" s="24" t="s">
        <v>153</v>
      </c>
      <c r="C71" s="108"/>
      <c r="D71" s="108"/>
      <c r="E71" s="117">
        <f t="shared" si="0"/>
        <v>0</v>
      </c>
    </row>
    <row r="72" spans="1:5" ht="15.75" customHeight="1" hidden="1">
      <c r="A72" s="29" t="s">
        <v>154</v>
      </c>
      <c r="B72" s="25" t="s">
        <v>114</v>
      </c>
      <c r="C72" s="108"/>
      <c r="D72" s="108"/>
      <c r="E72" s="117">
        <f t="shared" si="0"/>
        <v>0</v>
      </c>
    </row>
    <row r="73" spans="1:5" ht="31.5">
      <c r="A73" s="29">
        <v>4</v>
      </c>
      <c r="B73" s="24" t="s">
        <v>155</v>
      </c>
      <c r="C73" s="108">
        <v>0</v>
      </c>
      <c r="D73" s="108">
        <v>0</v>
      </c>
      <c r="E73" s="117">
        <f t="shared" si="0"/>
        <v>0</v>
      </c>
    </row>
    <row r="74" spans="1:5" ht="31.5">
      <c r="A74" s="29">
        <v>5</v>
      </c>
      <c r="B74" s="24" t="s">
        <v>156</v>
      </c>
      <c r="C74" s="108">
        <v>41.51</v>
      </c>
      <c r="D74" s="109">
        <v>41.51</v>
      </c>
      <c r="E74" s="117">
        <f t="shared" si="0"/>
        <v>0</v>
      </c>
    </row>
    <row r="75" spans="1:5" ht="47.25">
      <c r="A75" s="29">
        <v>6</v>
      </c>
      <c r="B75" s="24" t="s">
        <v>157</v>
      </c>
      <c r="C75" s="108">
        <v>0</v>
      </c>
      <c r="D75" s="108">
        <v>0</v>
      </c>
      <c r="E75" s="117">
        <f t="shared" si="0"/>
        <v>0</v>
      </c>
    </row>
    <row r="76" spans="1:5" ht="31.5">
      <c r="A76" s="29">
        <v>7</v>
      </c>
      <c r="B76" s="24" t="s">
        <v>158</v>
      </c>
      <c r="C76" s="108">
        <v>2.55</v>
      </c>
      <c r="D76" s="108">
        <v>2.55</v>
      </c>
      <c r="E76" s="117">
        <f>C76-D76</f>
        <v>0</v>
      </c>
    </row>
    <row r="77" spans="1:5" ht="15.75">
      <c r="A77" s="47">
        <v>8</v>
      </c>
      <c r="B77" s="24" t="s">
        <v>159</v>
      </c>
      <c r="C77" s="108">
        <v>1915.11</v>
      </c>
      <c r="D77" s="108">
        <v>1915.57</v>
      </c>
      <c r="E77" s="117">
        <f>C77-D77</f>
        <v>-0.4600000000000364</v>
      </c>
    </row>
    <row r="78" spans="3:5" ht="15.75">
      <c r="C78" s="111"/>
      <c r="D78" s="111"/>
      <c r="E78" s="97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I13" sqref="I13"/>
    </sheetView>
  </sheetViews>
  <sheetFormatPr defaultColWidth="9.00390625" defaultRowHeight="12.75"/>
  <cols>
    <col min="1" max="1" width="8.25390625" style="15" customWidth="1"/>
    <col min="2" max="2" width="31.37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59.25" customHeight="1">
      <c r="A2" s="43"/>
      <c r="B2" s="43"/>
      <c r="C2" s="135" t="s">
        <v>240</v>
      </c>
      <c r="D2" s="135"/>
      <c r="E2" s="135"/>
    </row>
    <row r="3" spans="1:5" ht="23.25" customHeight="1">
      <c r="A3" s="43"/>
      <c r="B3" s="43"/>
      <c r="C3" s="75"/>
      <c r="D3" s="75"/>
      <c r="E3" s="75"/>
    </row>
    <row r="4" spans="1:5" ht="24.75" customHeight="1">
      <c r="A4" s="134" t="s">
        <v>217</v>
      </c>
      <c r="B4" s="134"/>
      <c r="C4" s="134"/>
      <c r="D4" s="134"/>
      <c r="E4" s="134"/>
    </row>
    <row r="5" spans="1:5" ht="24.75" customHeight="1">
      <c r="A5" s="134" t="s">
        <v>218</v>
      </c>
      <c r="B5" s="134"/>
      <c r="C5" s="134"/>
      <c r="D5" s="134"/>
      <c r="E5" s="134"/>
    </row>
    <row r="6" spans="1:7" ht="39.75" customHeight="1">
      <c r="A6" s="126" t="s">
        <v>246</v>
      </c>
      <c r="B6" s="126"/>
      <c r="C6" s="126"/>
      <c r="D6" s="126"/>
      <c r="E6" s="126"/>
      <c r="G6" s="3"/>
    </row>
    <row r="7" spans="1:7" ht="25.5" customHeight="1">
      <c r="A7" s="51"/>
      <c r="B7" s="51"/>
      <c r="C7" s="51"/>
      <c r="D7" s="51"/>
      <c r="E7" s="51"/>
      <c r="G7" s="3"/>
    </row>
    <row r="8" spans="1:5" ht="17.25" customHeight="1">
      <c r="A8" s="133" t="s">
        <v>2</v>
      </c>
      <c r="B8" s="133" t="s">
        <v>48</v>
      </c>
      <c r="C8" s="133" t="s">
        <v>5</v>
      </c>
      <c r="D8" s="133"/>
      <c r="E8" s="133"/>
    </row>
    <row r="9" spans="1:5" ht="67.5" customHeight="1">
      <c r="A9" s="133"/>
      <c r="B9" s="133"/>
      <c r="C9" s="76" t="s">
        <v>49</v>
      </c>
      <c r="D9" s="76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77">
        <v>1</v>
      </c>
      <c r="B11" s="78" t="s">
        <v>52</v>
      </c>
      <c r="C11" s="105">
        <v>1259.66</v>
      </c>
      <c r="D11" s="105">
        <v>1259.86</v>
      </c>
      <c r="E11" s="105">
        <f aca="true" t="shared" si="0" ref="E11:E17">C11-D11</f>
        <v>-0.1999999999998181</v>
      </c>
    </row>
    <row r="12" spans="1:5" ht="15.75">
      <c r="A12" s="79">
        <v>2</v>
      </c>
      <c r="B12" s="80" t="s">
        <v>115</v>
      </c>
      <c r="C12" s="106">
        <v>776.31</v>
      </c>
      <c r="D12" s="106">
        <v>776.31</v>
      </c>
      <c r="E12" s="105">
        <f t="shared" si="0"/>
        <v>0</v>
      </c>
    </row>
    <row r="13" spans="1:5" ht="16.5" customHeight="1">
      <c r="A13" s="79">
        <v>3</v>
      </c>
      <c r="B13" s="80" t="s">
        <v>128</v>
      </c>
      <c r="C13" s="106">
        <v>0</v>
      </c>
      <c r="D13" s="106">
        <v>0</v>
      </c>
      <c r="E13" s="105">
        <f t="shared" si="0"/>
        <v>0</v>
      </c>
    </row>
    <row r="14" spans="1:5" ht="31.5">
      <c r="A14" s="79">
        <v>4</v>
      </c>
      <c r="B14" s="78" t="s">
        <v>155</v>
      </c>
      <c r="C14" s="106">
        <v>0</v>
      </c>
      <c r="D14" s="106">
        <v>0</v>
      </c>
      <c r="E14" s="105">
        <f t="shared" si="0"/>
        <v>0</v>
      </c>
    </row>
    <row r="15" spans="1:6" ht="47.25">
      <c r="A15" s="79">
        <v>5</v>
      </c>
      <c r="B15" s="78" t="s">
        <v>156</v>
      </c>
      <c r="C15" s="106">
        <v>20.75</v>
      </c>
      <c r="D15" s="107">
        <v>20.75</v>
      </c>
      <c r="E15" s="105">
        <f t="shared" si="0"/>
        <v>0</v>
      </c>
      <c r="F15" s="97"/>
    </row>
    <row r="16" spans="1:6" ht="47.25">
      <c r="A16" s="79">
        <v>6</v>
      </c>
      <c r="B16" s="78" t="s">
        <v>157</v>
      </c>
      <c r="C16" s="106">
        <v>0</v>
      </c>
      <c r="D16" s="107">
        <v>0</v>
      </c>
      <c r="E16" s="105">
        <f t="shared" si="0"/>
        <v>0</v>
      </c>
      <c r="F16" s="97"/>
    </row>
    <row r="17" spans="1:6" ht="31.5">
      <c r="A17" s="79">
        <v>7</v>
      </c>
      <c r="B17" s="78" t="s">
        <v>158</v>
      </c>
      <c r="C17" s="106">
        <v>1.27</v>
      </c>
      <c r="D17" s="106">
        <v>1.27</v>
      </c>
      <c r="E17" s="105">
        <f t="shared" si="0"/>
        <v>0</v>
      </c>
      <c r="F17" s="97"/>
    </row>
    <row r="18" spans="1:6" ht="15.75">
      <c r="A18" s="81">
        <v>8</v>
      </c>
      <c r="B18" s="78" t="s">
        <v>159</v>
      </c>
      <c r="C18" s="106">
        <v>2058</v>
      </c>
      <c r="D18" s="106">
        <v>2058.19</v>
      </c>
      <c r="E18" s="106">
        <f>SUM(E11:E17)</f>
        <v>-0.1999999999998181</v>
      </c>
      <c r="F18" s="98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2">
      <selection activeCell="C14" sqref="C14:E17"/>
    </sheetView>
  </sheetViews>
  <sheetFormatPr defaultColWidth="9.00390625" defaultRowHeight="12.75"/>
  <cols>
    <col min="1" max="1" width="6.625" style="53" customWidth="1"/>
    <col min="2" max="2" width="36.25390625" style="53" customWidth="1"/>
    <col min="3" max="3" width="13.25390625" style="53" customWidth="1"/>
    <col min="4" max="4" width="13.125" style="53" customWidth="1"/>
    <col min="5" max="5" width="15.00390625" style="53" customWidth="1"/>
    <col min="6" max="6" width="22.00390625" style="53" customWidth="1"/>
    <col min="7" max="16384" width="9.125" style="53" customWidth="1"/>
  </cols>
  <sheetData>
    <row r="1" spans="1:4" ht="15">
      <c r="A1" s="52"/>
      <c r="B1" s="52"/>
      <c r="C1" s="52"/>
      <c r="D1" s="52"/>
    </row>
    <row r="2" spans="1:5" ht="45" customHeight="1">
      <c r="A2" s="54"/>
      <c r="B2" s="54"/>
      <c r="C2" s="139" t="s">
        <v>241</v>
      </c>
      <c r="D2" s="139"/>
      <c r="E2" s="139"/>
    </row>
    <row r="3" spans="1:5" ht="18.75">
      <c r="A3" s="55"/>
      <c r="B3" s="55"/>
      <c r="C3" s="55"/>
      <c r="D3" s="55"/>
      <c r="E3" s="56"/>
    </row>
    <row r="4" spans="1:5" ht="48.75" customHeight="1">
      <c r="A4" s="139" t="s">
        <v>180</v>
      </c>
      <c r="B4" s="139"/>
      <c r="C4" s="139"/>
      <c r="D4" s="139"/>
      <c r="E4" s="139"/>
    </row>
    <row r="5" spans="1:8" ht="42" customHeight="1">
      <c r="A5" s="126" t="s">
        <v>246</v>
      </c>
      <c r="B5" s="126"/>
      <c r="C5" s="126"/>
      <c r="D5" s="126"/>
      <c r="E5" s="126"/>
      <c r="F5" s="57" t="s">
        <v>181</v>
      </c>
      <c r="G5" s="58"/>
      <c r="H5" s="58"/>
    </row>
    <row r="6" spans="1:8" ht="18.75">
      <c r="A6" s="59"/>
      <c r="B6" s="59"/>
      <c r="C6" s="59"/>
      <c r="D6" s="59"/>
      <c r="E6" s="59"/>
      <c r="F6" s="58"/>
      <c r="G6" s="58"/>
      <c r="H6" s="58"/>
    </row>
    <row r="7" spans="1:5" ht="19.5" customHeight="1">
      <c r="A7" s="140" t="s">
        <v>2</v>
      </c>
      <c r="B7" s="140" t="s">
        <v>182</v>
      </c>
      <c r="C7" s="142" t="s">
        <v>183</v>
      </c>
      <c r="D7" s="142"/>
      <c r="E7" s="142"/>
    </row>
    <row r="8" spans="1:5" ht="63.75" customHeight="1">
      <c r="A8" s="141"/>
      <c r="B8" s="141"/>
      <c r="C8" s="61" t="s">
        <v>184</v>
      </c>
      <c r="D8" s="61" t="s">
        <v>50</v>
      </c>
      <c r="E8" s="60" t="s">
        <v>51</v>
      </c>
    </row>
    <row r="9" spans="1:5" s="62" customFormat="1" ht="15.7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s="62" customFormat="1" ht="31.5" customHeight="1">
      <c r="A10" s="61"/>
      <c r="B10" s="136" t="s">
        <v>226</v>
      </c>
      <c r="C10" s="137"/>
      <c r="D10" s="137"/>
      <c r="E10" s="138"/>
    </row>
    <row r="11" spans="1:5" ht="99.75" customHeight="1">
      <c r="A11" s="61" t="s">
        <v>185</v>
      </c>
      <c r="B11" s="63" t="s">
        <v>186</v>
      </c>
      <c r="C11" s="82">
        <v>0</v>
      </c>
      <c r="D11" s="82">
        <v>0</v>
      </c>
      <c r="E11" s="82">
        <f>+C11-D11</f>
        <v>0</v>
      </c>
    </row>
    <row r="12" spans="1:5" ht="31.5">
      <c r="A12" s="61" t="s">
        <v>187</v>
      </c>
      <c r="B12" s="64" t="s">
        <v>188</v>
      </c>
      <c r="C12" s="82">
        <v>0</v>
      </c>
      <c r="D12" s="82">
        <v>0</v>
      </c>
      <c r="E12" s="82">
        <f aca="true" t="shared" si="0" ref="E12:E17">+C12-D12</f>
        <v>0</v>
      </c>
    </row>
    <row r="13" spans="1:5" ht="20.25" customHeight="1">
      <c r="A13" s="61" t="s">
        <v>189</v>
      </c>
      <c r="B13" s="64" t="s">
        <v>190</v>
      </c>
      <c r="C13" s="82">
        <v>0</v>
      </c>
      <c r="D13" s="82">
        <v>0</v>
      </c>
      <c r="E13" s="82">
        <f>+C13-D13</f>
        <v>0</v>
      </c>
    </row>
    <row r="14" spans="1:5" ht="18.75" customHeight="1">
      <c r="A14" s="61">
        <v>4</v>
      </c>
      <c r="B14" s="65" t="s">
        <v>191</v>
      </c>
      <c r="C14" s="82">
        <v>0</v>
      </c>
      <c r="D14" s="82">
        <v>0</v>
      </c>
      <c r="E14" s="82">
        <f t="shared" si="0"/>
        <v>0</v>
      </c>
    </row>
    <row r="15" spans="1:5" ht="22.5" customHeight="1">
      <c r="A15" s="61" t="s">
        <v>192</v>
      </c>
      <c r="B15" s="65" t="s">
        <v>193</v>
      </c>
      <c r="C15" s="82">
        <v>0</v>
      </c>
      <c r="D15" s="82">
        <v>0</v>
      </c>
      <c r="E15" s="82">
        <f>+C15-D15</f>
        <v>0</v>
      </c>
    </row>
    <row r="16" spans="1:5" ht="41.25" customHeight="1">
      <c r="A16" s="61" t="s">
        <v>194</v>
      </c>
      <c r="B16" s="65" t="s">
        <v>195</v>
      </c>
      <c r="C16" s="82">
        <v>0.51</v>
      </c>
      <c r="D16" s="82">
        <f>D15*0.2</f>
        <v>0</v>
      </c>
      <c r="E16" s="82">
        <f t="shared" si="0"/>
        <v>0.51</v>
      </c>
    </row>
    <row r="17" spans="1:5" ht="30" customHeight="1">
      <c r="A17" s="61" t="s">
        <v>196</v>
      </c>
      <c r="B17" s="63" t="s">
        <v>179</v>
      </c>
      <c r="C17" s="82">
        <v>0.51</v>
      </c>
      <c r="D17" s="82">
        <v>0</v>
      </c>
      <c r="E17" s="82">
        <f t="shared" si="0"/>
        <v>0.51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5" sqref="C15:E16"/>
    </sheetView>
  </sheetViews>
  <sheetFormatPr defaultColWidth="9.00390625" defaultRowHeight="12.75"/>
  <cols>
    <col min="1" max="1" width="6.625" style="53" customWidth="1"/>
    <col min="2" max="2" width="36.25390625" style="53" customWidth="1"/>
    <col min="3" max="3" width="13.25390625" style="53" customWidth="1"/>
    <col min="4" max="4" width="13.125" style="53" customWidth="1"/>
    <col min="5" max="5" width="15.00390625" style="53" customWidth="1"/>
    <col min="6" max="6" width="22.00390625" style="53" customWidth="1"/>
    <col min="7" max="16384" width="9.125" style="53" customWidth="1"/>
  </cols>
  <sheetData>
    <row r="1" spans="1:5" ht="63" customHeight="1">
      <c r="A1" s="54"/>
      <c r="B1" s="54"/>
      <c r="C1" s="143" t="s">
        <v>242</v>
      </c>
      <c r="D1" s="143"/>
      <c r="E1" s="143"/>
    </row>
    <row r="2" spans="1:5" ht="18.75">
      <c r="A2" s="55"/>
      <c r="B2" s="55"/>
      <c r="C2" s="55"/>
      <c r="D2" s="55"/>
      <c r="E2" s="56"/>
    </row>
    <row r="3" spans="1:5" ht="48.75" customHeight="1">
      <c r="A3" s="139" t="s">
        <v>180</v>
      </c>
      <c r="B3" s="139"/>
      <c r="C3" s="139"/>
      <c r="D3" s="139"/>
      <c r="E3" s="139"/>
    </row>
    <row r="4" spans="1:8" ht="42" customHeight="1">
      <c r="A4" s="126" t="s">
        <v>246</v>
      </c>
      <c r="B4" s="126"/>
      <c r="C4" s="126"/>
      <c r="D4" s="126"/>
      <c r="E4" s="126"/>
      <c r="F4" s="57" t="s">
        <v>181</v>
      </c>
      <c r="G4" s="58"/>
      <c r="H4" s="58"/>
    </row>
    <row r="5" spans="1:8" ht="24" customHeight="1">
      <c r="A5" s="89"/>
      <c r="B5" s="89"/>
      <c r="C5" s="89"/>
      <c r="D5" s="89"/>
      <c r="E5" s="89"/>
      <c r="F5" s="57"/>
      <c r="G5" s="58"/>
      <c r="H5" s="58"/>
    </row>
    <row r="6" spans="1:5" ht="19.5" customHeight="1">
      <c r="A6" s="140" t="s">
        <v>2</v>
      </c>
      <c r="B6" s="140" t="s">
        <v>182</v>
      </c>
      <c r="C6" s="142" t="s">
        <v>183</v>
      </c>
      <c r="D6" s="142"/>
      <c r="E6" s="142"/>
    </row>
    <row r="7" spans="1:5" ht="63.75" customHeight="1">
      <c r="A7" s="141"/>
      <c r="B7" s="141"/>
      <c r="C7" s="61" t="s">
        <v>184</v>
      </c>
      <c r="D7" s="61" t="s">
        <v>50</v>
      </c>
      <c r="E7" s="60" t="s">
        <v>51</v>
      </c>
    </row>
    <row r="8" spans="1:5" s="62" customFormat="1" ht="15.75">
      <c r="A8" s="61">
        <v>1</v>
      </c>
      <c r="B8" s="61">
        <v>2</v>
      </c>
      <c r="C8" s="61">
        <v>3</v>
      </c>
      <c r="D8" s="61">
        <v>4</v>
      </c>
      <c r="E8" s="61">
        <v>5</v>
      </c>
    </row>
    <row r="9" spans="1:5" s="62" customFormat="1" ht="15.75">
      <c r="A9" s="61"/>
      <c r="B9" s="61" t="s">
        <v>216</v>
      </c>
      <c r="C9" s="61"/>
      <c r="D9" s="61"/>
      <c r="E9" s="61"/>
    </row>
    <row r="10" spans="1:5" ht="94.5">
      <c r="A10" s="61" t="s">
        <v>185</v>
      </c>
      <c r="B10" s="63" t="s">
        <v>186</v>
      </c>
      <c r="C10" s="82">
        <v>0</v>
      </c>
      <c r="D10" s="82">
        <v>0</v>
      </c>
      <c r="E10" s="82">
        <f>+C10-D10</f>
        <v>0</v>
      </c>
    </row>
    <row r="11" spans="1:5" ht="23.25" customHeight="1">
      <c r="A11" s="61" t="s">
        <v>187</v>
      </c>
      <c r="B11" s="64" t="s">
        <v>188</v>
      </c>
      <c r="C11" s="82">
        <v>0</v>
      </c>
      <c r="D11" s="82">
        <v>0</v>
      </c>
      <c r="E11" s="82">
        <f aca="true" t="shared" si="0" ref="E11:E16">+C11-D11</f>
        <v>0</v>
      </c>
    </row>
    <row r="12" spans="1:5" ht="20.25" customHeight="1">
      <c r="A12" s="61" t="s">
        <v>189</v>
      </c>
      <c r="B12" s="64" t="s">
        <v>190</v>
      </c>
      <c r="C12" s="82">
        <v>0</v>
      </c>
      <c r="D12" s="82">
        <v>0</v>
      </c>
      <c r="E12" s="82">
        <f t="shared" si="0"/>
        <v>0</v>
      </c>
    </row>
    <row r="13" spans="1:5" ht="18.75" customHeight="1">
      <c r="A13" s="61">
        <v>4</v>
      </c>
      <c r="B13" s="65" t="s">
        <v>191</v>
      </c>
      <c r="C13" s="82">
        <v>0</v>
      </c>
      <c r="D13" s="82">
        <v>0</v>
      </c>
      <c r="E13" s="82">
        <f t="shared" si="0"/>
        <v>0</v>
      </c>
    </row>
    <row r="14" spans="1:5" ht="15" customHeight="1">
      <c r="A14" s="61" t="s">
        <v>192</v>
      </c>
      <c r="B14" s="65" t="s">
        <v>193</v>
      </c>
      <c r="C14" s="82">
        <v>0</v>
      </c>
      <c r="D14" s="82">
        <v>0</v>
      </c>
      <c r="E14" s="82">
        <f>+C14-D14</f>
        <v>0</v>
      </c>
    </row>
    <row r="15" spans="1:5" ht="23.25" customHeight="1">
      <c r="A15" s="61" t="s">
        <v>194</v>
      </c>
      <c r="B15" s="65" t="s">
        <v>195</v>
      </c>
      <c r="C15" s="82">
        <v>0.25</v>
      </c>
      <c r="D15" s="82">
        <v>0</v>
      </c>
      <c r="E15" s="82">
        <f t="shared" si="0"/>
        <v>0.25</v>
      </c>
    </row>
    <row r="16" spans="1:5" ht="15.75">
      <c r="A16" s="61" t="s">
        <v>196</v>
      </c>
      <c r="B16" s="63" t="s">
        <v>179</v>
      </c>
      <c r="C16" s="82">
        <v>0.25</v>
      </c>
      <c r="D16" s="82">
        <v>0</v>
      </c>
      <c r="E16" s="82">
        <f t="shared" si="0"/>
        <v>0.25</v>
      </c>
    </row>
  </sheetData>
  <sheetProtection/>
  <mergeCells count="6"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A11" sqref="A11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124" t="s">
        <v>243</v>
      </c>
      <c r="D1" s="124"/>
      <c r="E1" s="124"/>
    </row>
    <row r="2" spans="1:6" ht="18.75">
      <c r="A2" s="33"/>
      <c r="B2" s="34"/>
      <c r="C2" s="33"/>
      <c r="D2" s="33"/>
      <c r="E2" s="33"/>
      <c r="F2" s="3"/>
    </row>
    <row r="3" spans="1:6" ht="18.75">
      <c r="A3" s="146" t="s">
        <v>176</v>
      </c>
      <c r="B3" s="146"/>
      <c r="C3" s="146"/>
      <c r="D3" s="146"/>
      <c r="E3" s="146"/>
      <c r="F3" s="3"/>
    </row>
    <row r="4" spans="1:6" ht="39" customHeight="1">
      <c r="A4" s="126" t="s">
        <v>246</v>
      </c>
      <c r="B4" s="126"/>
      <c r="C4" s="126"/>
      <c r="D4" s="126"/>
      <c r="E4" s="126"/>
      <c r="F4" s="35"/>
    </row>
    <row r="5" ht="18.75">
      <c r="B5" s="36"/>
    </row>
    <row r="6" spans="1:5" ht="24.75" customHeight="1">
      <c r="A6" s="145" t="s">
        <v>2</v>
      </c>
      <c r="B6" s="145" t="s">
        <v>3</v>
      </c>
      <c r="C6" s="145" t="s">
        <v>4</v>
      </c>
      <c r="D6" s="145" t="s">
        <v>229</v>
      </c>
      <c r="E6" s="145" t="s">
        <v>215</v>
      </c>
    </row>
    <row r="7" spans="1:5" ht="47.25" customHeight="1">
      <c r="A7" s="145"/>
      <c r="B7" s="145"/>
      <c r="C7" s="145"/>
      <c r="D7" s="145"/>
      <c r="E7" s="145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136" t="s">
        <v>226</v>
      </c>
      <c r="C9" s="137"/>
      <c r="D9" s="137"/>
      <c r="E9" s="138"/>
    </row>
    <row r="10" spans="1:5" ht="15.75">
      <c r="A10" s="37">
        <v>1</v>
      </c>
      <c r="B10" s="39" t="s">
        <v>160</v>
      </c>
      <c r="C10" s="37" t="s">
        <v>42</v>
      </c>
      <c r="D10" s="115">
        <v>0</v>
      </c>
      <c r="E10" s="115">
        <v>0</v>
      </c>
    </row>
    <row r="11" spans="1:5" ht="31.5">
      <c r="A11" s="37">
        <f aca="true" t="shared" si="0" ref="A11:A17">A10+1</f>
        <v>2</v>
      </c>
      <c r="B11" s="39" t="s">
        <v>161</v>
      </c>
      <c r="C11" s="37" t="s">
        <v>162</v>
      </c>
      <c r="D11" s="48">
        <v>0</v>
      </c>
      <c r="E11" s="115">
        <v>0</v>
      </c>
    </row>
    <row r="12" spans="1:5" ht="31.5">
      <c r="A12" s="37">
        <f t="shared" si="0"/>
        <v>3</v>
      </c>
      <c r="B12" s="39" t="s">
        <v>163</v>
      </c>
      <c r="C12" s="37" t="s">
        <v>164</v>
      </c>
      <c r="D12" s="49">
        <f>24*366</f>
        <v>8784</v>
      </c>
      <c r="E12" s="116">
        <v>8760</v>
      </c>
    </row>
    <row r="13" spans="1:5" ht="15.75">
      <c r="A13" s="37">
        <f t="shared" si="0"/>
        <v>4</v>
      </c>
      <c r="B13" s="38" t="s">
        <v>165</v>
      </c>
      <c r="C13" s="37"/>
      <c r="D13" s="120"/>
      <c r="E13" s="121"/>
    </row>
    <row r="14" spans="1:5" ht="15.75">
      <c r="A14" s="37">
        <f t="shared" si="0"/>
        <v>5</v>
      </c>
      <c r="B14" s="39" t="s">
        <v>167</v>
      </c>
      <c r="C14" s="37" t="s">
        <v>166</v>
      </c>
      <c r="D14" s="101">
        <v>0</v>
      </c>
      <c r="E14" s="115">
        <v>0</v>
      </c>
    </row>
    <row r="15" spans="1:5" ht="15.75">
      <c r="A15" s="37">
        <f t="shared" si="0"/>
        <v>6</v>
      </c>
      <c r="B15" s="39" t="s">
        <v>168</v>
      </c>
      <c r="C15" s="37" t="s">
        <v>166</v>
      </c>
      <c r="D15" s="115">
        <v>0</v>
      </c>
      <c r="E15" s="115">
        <v>0</v>
      </c>
    </row>
    <row r="16" spans="1:5" ht="15.75" customHeight="1">
      <c r="A16" s="37">
        <f t="shared" si="0"/>
        <v>7</v>
      </c>
      <c r="B16" s="39" t="s">
        <v>169</v>
      </c>
      <c r="C16" s="37" t="s">
        <v>166</v>
      </c>
      <c r="D16" s="115">
        <v>0</v>
      </c>
      <c r="E16" s="115">
        <v>0</v>
      </c>
    </row>
    <row r="17" spans="1:5" ht="15.75" customHeight="1">
      <c r="A17" s="37">
        <f t="shared" si="0"/>
        <v>8</v>
      </c>
      <c r="B17" s="39" t="s">
        <v>170</v>
      </c>
      <c r="C17" s="37" t="s">
        <v>42</v>
      </c>
      <c r="D17" s="48">
        <v>100</v>
      </c>
      <c r="E17" s="115">
        <v>100</v>
      </c>
    </row>
    <row r="18" spans="1:5" ht="20.25" customHeight="1">
      <c r="A18" s="144"/>
      <c r="B18" s="144"/>
      <c r="C18" s="144"/>
      <c r="D18" s="144"/>
      <c r="E18" s="144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2" sqref="D12:E14"/>
    </sheetView>
  </sheetViews>
  <sheetFormatPr defaultColWidth="9.00390625" defaultRowHeight="12.75"/>
  <cols>
    <col min="1" max="1" width="7.75390625" style="85" customWidth="1"/>
    <col min="2" max="2" width="38.00390625" style="85" customWidth="1"/>
    <col min="3" max="3" width="12.875" style="85" customWidth="1"/>
    <col min="4" max="5" width="12.00390625" style="85" customWidth="1"/>
    <col min="6" max="6" width="9.125" style="85" customWidth="1"/>
    <col min="7" max="7" width="27.875" style="85" customWidth="1"/>
    <col min="8" max="16384" width="9.125" style="85" customWidth="1"/>
  </cols>
  <sheetData>
    <row r="1" spans="1:5" ht="60" customHeight="1">
      <c r="A1" s="83"/>
      <c r="B1" s="83"/>
      <c r="C1" s="147" t="s">
        <v>244</v>
      </c>
      <c r="D1" s="147"/>
      <c r="E1" s="147"/>
    </row>
    <row r="2" spans="1:5" ht="24.75" customHeight="1">
      <c r="A2" s="83"/>
      <c r="B2" s="83"/>
      <c r="C2" s="84"/>
      <c r="D2" s="84"/>
      <c r="E2" s="84"/>
    </row>
    <row r="3" spans="1:6" s="31" customFormat="1" ht="18.75">
      <c r="A3" s="146" t="s">
        <v>176</v>
      </c>
      <c r="B3" s="146"/>
      <c r="C3" s="146"/>
      <c r="D3" s="146"/>
      <c r="E3" s="146"/>
      <c r="F3" s="3"/>
    </row>
    <row r="4" spans="1:6" s="31" customFormat="1" ht="39" customHeight="1">
      <c r="A4" s="126" t="s">
        <v>246</v>
      </c>
      <c r="B4" s="126"/>
      <c r="C4" s="126"/>
      <c r="D4" s="126"/>
      <c r="E4" s="126"/>
      <c r="F4" s="35"/>
    </row>
    <row r="5" spans="2:7" ht="15.75">
      <c r="B5" s="86"/>
      <c r="G5" s="87"/>
    </row>
    <row r="6" spans="1:7" ht="24.75" customHeight="1">
      <c r="A6" s="148" t="s">
        <v>2</v>
      </c>
      <c r="B6" s="150" t="s">
        <v>3</v>
      </c>
      <c r="C6" s="148" t="s">
        <v>4</v>
      </c>
      <c r="D6" s="150" t="s">
        <v>229</v>
      </c>
      <c r="E6" s="150" t="s">
        <v>215</v>
      </c>
      <c r="G6" s="57"/>
    </row>
    <row r="7" spans="1:7" ht="15.75" customHeight="1">
      <c r="A7" s="149"/>
      <c r="B7" s="148"/>
      <c r="C7" s="149"/>
      <c r="D7" s="148"/>
      <c r="E7" s="148"/>
      <c r="G7" s="87"/>
    </row>
    <row r="8" spans="1:7" ht="15.75">
      <c r="A8" s="88">
        <v>1</v>
      </c>
      <c r="B8" s="88">
        <v>2</v>
      </c>
      <c r="C8" s="88">
        <v>3</v>
      </c>
      <c r="D8" s="88">
        <v>4</v>
      </c>
      <c r="E8" s="88">
        <v>5</v>
      </c>
      <c r="G8" s="87"/>
    </row>
    <row r="9" spans="1:7" ht="15.75">
      <c r="A9" s="88"/>
      <c r="B9" s="88" t="s">
        <v>216</v>
      </c>
      <c r="C9" s="88"/>
      <c r="D9" s="88"/>
      <c r="E9" s="88"/>
      <c r="G9" s="87"/>
    </row>
    <row r="10" spans="1:5" ht="34.5" customHeight="1">
      <c r="A10" s="88">
        <v>1</v>
      </c>
      <c r="B10" s="92" t="s">
        <v>219</v>
      </c>
      <c r="C10" s="88" t="s">
        <v>162</v>
      </c>
      <c r="D10" s="115">
        <v>0</v>
      </c>
      <c r="E10" s="115">
        <v>0</v>
      </c>
    </row>
    <row r="11" spans="1:5" ht="31.5">
      <c r="A11" s="88">
        <f>A10+1</f>
        <v>2</v>
      </c>
      <c r="B11" s="92" t="s">
        <v>163</v>
      </c>
      <c r="C11" s="88" t="s">
        <v>164</v>
      </c>
      <c r="D11" s="122">
        <v>8784</v>
      </c>
      <c r="E11" s="116">
        <v>8760</v>
      </c>
    </row>
    <row r="12" spans="1:5" ht="31.5">
      <c r="A12" s="88" t="s">
        <v>189</v>
      </c>
      <c r="B12" s="91" t="s">
        <v>220</v>
      </c>
      <c r="C12" s="88"/>
      <c r="D12" s="115">
        <v>0</v>
      </c>
      <c r="E12" s="115">
        <v>0</v>
      </c>
    </row>
    <row r="13" spans="1:5" ht="15.75">
      <c r="A13" s="14" t="s">
        <v>129</v>
      </c>
      <c r="B13" s="93" t="s">
        <v>221</v>
      </c>
      <c r="C13" s="94" t="s">
        <v>34</v>
      </c>
      <c r="D13" s="115">
        <v>0</v>
      </c>
      <c r="E13" s="115">
        <v>0</v>
      </c>
    </row>
    <row r="14" spans="1:5" ht="15.75">
      <c r="A14" s="14" t="s">
        <v>139</v>
      </c>
      <c r="B14" s="93" t="s">
        <v>222</v>
      </c>
      <c r="C14" s="94" t="s">
        <v>34</v>
      </c>
      <c r="D14" s="115">
        <v>0</v>
      </c>
      <c r="E14" s="115">
        <v>0</v>
      </c>
    </row>
    <row r="15" spans="1:5" ht="15.75">
      <c r="A15" s="144"/>
      <c r="B15" s="144"/>
      <c r="C15" s="144"/>
      <c r="D15" s="144"/>
      <c r="E15" s="144"/>
    </row>
  </sheetData>
  <sheetProtection/>
  <mergeCells count="9">
    <mergeCell ref="A15:E15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60" workbookViewId="0" topLeftCell="A1">
      <selection activeCell="F15" sqref="F15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24" t="s">
        <v>245</v>
      </c>
      <c r="E1" s="124"/>
      <c r="F1" s="1"/>
    </row>
    <row r="2" ht="15.75" customHeight="1"/>
    <row r="3" spans="1:5" ht="30.75" customHeight="1">
      <c r="A3" s="152" t="s">
        <v>228</v>
      </c>
      <c r="B3" s="152"/>
      <c r="C3" s="152"/>
      <c r="D3" s="152"/>
      <c r="E3" s="152"/>
    </row>
    <row r="4" spans="1:5" ht="37.5" customHeight="1">
      <c r="A4" s="126" t="s">
        <v>246</v>
      </c>
      <c r="B4" s="126"/>
      <c r="C4" s="126"/>
      <c r="D4" s="126"/>
      <c r="E4" s="126"/>
    </row>
    <row r="5" spans="1:5" ht="18.75">
      <c r="A5" s="45"/>
      <c r="B5"/>
      <c r="C5"/>
      <c r="D5"/>
      <c r="E5"/>
    </row>
    <row r="6" spans="1:5" s="41" customFormat="1" ht="23.25" customHeight="1">
      <c r="A6" s="153" t="s">
        <v>2</v>
      </c>
      <c r="B6" s="153" t="s">
        <v>171</v>
      </c>
      <c r="C6" s="153" t="s">
        <v>4</v>
      </c>
      <c r="D6" s="153" t="s">
        <v>172</v>
      </c>
      <c r="E6" s="153"/>
    </row>
    <row r="7" spans="1:5" s="41" customFormat="1" ht="45.75" customHeight="1">
      <c r="A7" s="153"/>
      <c r="B7" s="153"/>
      <c r="C7" s="153"/>
      <c r="D7" s="153" t="s">
        <v>174</v>
      </c>
      <c r="E7" s="153" t="s">
        <v>175</v>
      </c>
    </row>
    <row r="8" spans="1:5" s="41" customFormat="1" ht="15">
      <c r="A8" s="153"/>
      <c r="B8" s="153"/>
      <c r="C8" s="153"/>
      <c r="D8" s="153"/>
      <c r="E8" s="153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95">
        <v>1</v>
      </c>
      <c r="B10" s="96" t="s">
        <v>230</v>
      </c>
      <c r="C10" s="95"/>
      <c r="D10" s="95"/>
      <c r="E10" s="95"/>
    </row>
    <row r="11" spans="1:12" ht="57" customHeight="1">
      <c r="A11" s="95" t="s">
        <v>53</v>
      </c>
      <c r="B11" s="96" t="s">
        <v>223</v>
      </c>
      <c r="C11" s="95" t="s">
        <v>173</v>
      </c>
      <c r="D11" s="46">
        <v>30.7</v>
      </c>
      <c r="E11" s="46">
        <v>32.36</v>
      </c>
      <c r="K11" s="50"/>
      <c r="L11" s="50"/>
    </row>
    <row r="12" spans="1:12" ht="60" customHeight="1">
      <c r="A12" s="95" t="s">
        <v>74</v>
      </c>
      <c r="B12" s="96" t="s">
        <v>224</v>
      </c>
      <c r="C12" s="95" t="s">
        <v>173</v>
      </c>
      <c r="D12" s="46">
        <v>36.23</v>
      </c>
      <c r="E12" s="46">
        <v>38.18</v>
      </c>
      <c r="K12" s="50"/>
      <c r="L12" s="50"/>
    </row>
    <row r="13" spans="1:12" ht="41.25" customHeight="1">
      <c r="A13" s="95">
        <v>2</v>
      </c>
      <c r="B13" s="96" t="s">
        <v>225</v>
      </c>
      <c r="C13" s="95"/>
      <c r="D13" s="90"/>
      <c r="E13" s="90"/>
      <c r="K13" s="50"/>
      <c r="L13" s="50"/>
    </row>
    <row r="14" spans="1:12" ht="59.25" customHeight="1">
      <c r="A14" s="95" t="s">
        <v>116</v>
      </c>
      <c r="B14" s="96" t="s">
        <v>223</v>
      </c>
      <c r="C14" s="95" t="s">
        <v>173</v>
      </c>
      <c r="D14" s="46">
        <v>32.43</v>
      </c>
      <c r="E14" s="46">
        <v>34.18</v>
      </c>
      <c r="K14" s="50"/>
      <c r="L14" s="50"/>
    </row>
    <row r="15" spans="1:5" ht="56.25" customHeight="1">
      <c r="A15" s="95" t="s">
        <v>118</v>
      </c>
      <c r="B15" s="96" t="s">
        <v>224</v>
      </c>
      <c r="C15" s="95" t="s">
        <v>173</v>
      </c>
      <c r="D15" s="46">
        <v>38.27</v>
      </c>
      <c r="E15" s="154">
        <v>40.33</v>
      </c>
    </row>
    <row r="16" spans="1:5" ht="54" customHeight="1">
      <c r="A16" s="151"/>
      <c r="B16" s="151"/>
      <c r="C16" s="151"/>
      <c r="D16" s="151"/>
      <c r="E16" s="151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2013-11-30T11:30:11Z</cp:lastPrinted>
  <dcterms:created xsi:type="dcterms:W3CDTF">2013-09-26T04:40:31Z</dcterms:created>
  <dcterms:modified xsi:type="dcterms:W3CDTF">2013-11-30T11:30:51Z</dcterms:modified>
  <cp:category/>
  <cp:version/>
  <cp:contentType/>
  <cp:contentStatus/>
</cp:coreProperties>
</file>